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<sst xmlns="http://schemas.openxmlformats.org/spreadsheetml/2006/main" count="47" uniqueCount="29">
  <si>
    <t>Quote Date</t>
  </si>
  <si>
    <t>Lease Term</t>
  </si>
  <si>
    <t>Weekly Payment</t>
  </si>
  <si>
    <t>First Payment</t>
  </si>
  <si>
    <t>35 Monthly Payments</t>
  </si>
  <si>
    <t>Total Cost</t>
  </si>
  <si>
    <t>3 Years</t>
  </si>
  <si>
    <t>59 Monthly Payments</t>
  </si>
  <si>
    <t>Tax Relief @ 21%</t>
  </si>
  <si>
    <t>Net cost of Finance</t>
  </si>
  <si>
    <t xml:space="preserve">      *    Major tax advantages - every payment is 100% allowable against tax</t>
  </si>
  <si>
    <t xml:space="preserve">      *    Fixed Rates for the length of the agreement</t>
  </si>
  <si>
    <t xml:space="preserve">           specification equipment</t>
  </si>
  <si>
    <t xml:space="preserve">      *    Maintains cash within the business for future growth</t>
  </si>
  <si>
    <t xml:space="preserve">      *    Spreading the cost of the equipment makes it easier to obtain higher </t>
  </si>
  <si>
    <t>4 Years</t>
  </si>
  <si>
    <t>2 Years</t>
  </si>
  <si>
    <t>5 Year Lease</t>
  </si>
  <si>
    <t>4 Year Lease</t>
  </si>
  <si>
    <t xml:space="preserve"> 3 Year Lease</t>
  </si>
  <si>
    <t>2 Year Lease</t>
  </si>
  <si>
    <t>23 Monthly Payments</t>
  </si>
  <si>
    <t>47 Monthly Payments</t>
  </si>
  <si>
    <t>Equipment Value (Ex Vat)</t>
  </si>
  <si>
    <t xml:space="preserve">        5 Years</t>
  </si>
  <si>
    <r>
      <t xml:space="preserve">For details regarding the leasing options please Call </t>
    </r>
    <r>
      <rPr>
        <b/>
        <sz val="10"/>
        <rFont val="Arial"/>
        <family val="2"/>
      </rPr>
      <t>Richard Nelson 01675 469233</t>
    </r>
  </si>
  <si>
    <t>CUSTOMER NAME</t>
  </si>
  <si>
    <t>All payments shown are subject to  status and Vat.  The tax relief shown is for illustration purposes only. Please contact us to discuss how tax relief can work for you or alternatively your accountant will be able to clarify matters for you.</t>
  </si>
  <si>
    <t>New Start - Lease Quote For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</si>
</sst>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000"/>
    <numFmt numFmtId="166" formatCode="&quot;£&quot;#,##0.0000"/>
    <numFmt numFmtId="167" formatCode="[$-809]dd\ mmmm\ yyyy"/>
    <numFmt numFmtId="168" formatCode="[$-F800]dddd\,\ mmmm\ dd\,\ yyyy"/>
    <numFmt numFmtId="169" formatCode="&quot;£&quot;#,##0.00000"/>
    <numFmt numFmtId="170" formatCode="&quot;Yes&quot;;&quot;Yes&quot;;&quot;No&quot;"/>
    <numFmt numFmtId="171" formatCode="&quot;True&quot;;&quot;True&quot;;&quot;False&quot;"/>
    <numFmt numFmtId="172" formatCode="&quot;On&quot;;&quot;On&quot;;&quot;Off&quot;"/>
    <numFmt numFmtId="173" formatCode="[$€-2]\ #,##0.00_);[Red]\([$€-2]\ #,##0.00\)"/>
  </numFmts>
  <fonts count="43">
    <font>
      <sz val="10"/>
      <name val="Arial"/>
      <family val="0"/>
    </font>
    <font>
      <sz val="11"/>
      <name val="Arial"/>
      <family val="2"/>
    </font>
    <font>
      <b/>
      <sz val="10"/>
      <name val="Arial"/>
      <family val="2"/>
    </font>
    <font>
      <sz val="8"/>
      <name val="Arial"/>
      <family val="2"/>
    </font>
    <font>
      <sz val="10"/>
      <color indexed="55"/>
      <name val="Arial"/>
      <family val="2"/>
    </font>
    <font>
      <sz val="7"/>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10" xfId="0" applyBorder="1" applyAlignment="1">
      <alignment/>
    </xf>
    <xf numFmtId="164" fontId="2" fillId="0" borderId="0" xfId="0" applyNumberFormat="1" applyFont="1" applyAlignment="1">
      <alignment horizontal="right"/>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64" fontId="2" fillId="0" borderId="12" xfId="0" applyNumberFormat="1" applyFont="1" applyBorder="1" applyAlignment="1" applyProtection="1">
      <alignment horizontal="righ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64" fontId="2" fillId="0" borderId="16" xfId="0" applyNumberFormat="1" applyFont="1" applyBorder="1" applyAlignment="1" applyProtection="1">
      <alignment horizontal="right"/>
      <protection/>
    </xf>
    <xf numFmtId="0" fontId="0" fillId="0" borderId="16" xfId="0" applyBorder="1" applyAlignment="1" applyProtection="1">
      <alignment/>
      <protection/>
    </xf>
    <xf numFmtId="164" fontId="2" fillId="0" borderId="17" xfId="0" applyNumberFormat="1" applyFont="1" applyBorder="1" applyAlignment="1" applyProtection="1">
      <alignment horizontal="right"/>
      <protection/>
    </xf>
    <xf numFmtId="0" fontId="2" fillId="0" borderId="18" xfId="0" applyFont="1" applyBorder="1" applyAlignment="1" applyProtection="1">
      <alignment horizontal="right" vertical="center"/>
      <protection/>
    </xf>
    <xf numFmtId="0" fontId="0" fillId="0" borderId="0" xfId="0" applyAlignment="1" applyProtection="1">
      <alignment horizontal="left" vertical="center"/>
      <protection/>
    </xf>
    <xf numFmtId="0" fontId="0" fillId="0" borderId="0" xfId="0" applyAlignment="1">
      <alignment horizontal="left" vertical="center"/>
    </xf>
    <xf numFmtId="0" fontId="0" fillId="0" borderId="0" xfId="0" applyFill="1" applyBorder="1" applyAlignment="1" applyProtection="1">
      <alignment horizontal="center" vertical="center" wrapText="1"/>
      <protection/>
    </xf>
    <xf numFmtId="0" fontId="0" fillId="0" borderId="10" xfId="0" applyBorder="1" applyAlignment="1" applyProtection="1">
      <alignment/>
      <protection/>
    </xf>
    <xf numFmtId="0" fontId="2" fillId="0" borderId="0" xfId="0" applyFont="1" applyAlignment="1">
      <alignment/>
    </xf>
    <xf numFmtId="0" fontId="0" fillId="33" borderId="11"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6" xfId="0" applyFill="1" applyBorder="1" applyAlignment="1" applyProtection="1">
      <alignment horizontal="left" vertical="center" wrapText="1"/>
      <protection/>
    </xf>
    <xf numFmtId="0" fontId="0" fillId="0" borderId="1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33" borderId="11" xfId="0" applyFill="1" applyBorder="1" applyAlignment="1">
      <alignment horizontal="left" vertical="center"/>
    </xf>
    <xf numFmtId="0" fontId="0" fillId="33" borderId="0" xfId="0" applyFill="1" applyBorder="1" applyAlignment="1">
      <alignment horizontal="left" vertical="center"/>
    </xf>
    <xf numFmtId="0" fontId="0" fillId="33" borderId="16" xfId="0" applyFill="1" applyBorder="1" applyAlignment="1">
      <alignment horizontal="left" vertical="center"/>
    </xf>
    <xf numFmtId="0" fontId="0" fillId="33" borderId="11"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16" xfId="0" applyFill="1" applyBorder="1" applyAlignment="1" applyProtection="1">
      <alignment horizontal="left" vertical="center"/>
      <protection/>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0" fontId="0" fillId="33" borderId="13" xfId="0"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5" xfId="0" applyFill="1" applyBorder="1" applyAlignment="1" applyProtection="1">
      <alignment horizontal="left" vertical="center"/>
      <protection/>
    </xf>
    <xf numFmtId="0" fontId="0" fillId="0" borderId="0" xfId="0" applyFont="1" applyAlignment="1">
      <alignment horizontal="center"/>
    </xf>
    <xf numFmtId="0" fontId="0" fillId="0" borderId="0" xfId="0" applyAlignment="1">
      <alignment/>
    </xf>
    <xf numFmtId="0" fontId="4"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5" fillId="33" borderId="1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0" fillId="0" borderId="11"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2" fillId="33" borderId="21"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33" borderId="24" xfId="0" applyFont="1" applyFill="1" applyBorder="1" applyAlignment="1" applyProtection="1">
      <alignment horizontal="center" vertical="center" wrapText="1"/>
      <protection locked="0"/>
    </xf>
    <xf numFmtId="0" fontId="2" fillId="0" borderId="24" xfId="0" applyFont="1" applyBorder="1" applyAlignment="1">
      <alignment horizontal="center" vertical="center" wrapText="1"/>
    </xf>
    <xf numFmtId="164" fontId="42" fillId="33" borderId="21" xfId="0" applyNumberFormat="1" applyFont="1" applyFill="1" applyBorder="1" applyAlignment="1" applyProtection="1">
      <alignment horizontal="center" vertical="center" wrapText="1"/>
      <protection locked="0"/>
    </xf>
    <xf numFmtId="164" fontId="42" fillId="0" borderId="22" xfId="0" applyNumberFormat="1" applyFont="1" applyBorder="1" applyAlignment="1" applyProtection="1">
      <alignment horizontal="center" vertical="center" wrapText="1"/>
      <protection locked="0"/>
    </xf>
    <xf numFmtId="164" fontId="42" fillId="0" borderId="23" xfId="0" applyNumberFormat="1" applyFont="1" applyBorder="1" applyAlignment="1" applyProtection="1">
      <alignment horizontal="center" vertical="center" wrapText="1"/>
      <protection locked="0"/>
    </xf>
    <xf numFmtId="168" fontId="6" fillId="33" borderId="21" xfId="0" applyNumberFormat="1" applyFont="1" applyFill="1" applyBorder="1" applyAlignment="1" applyProtection="1">
      <alignment horizontal="center" vertical="center" wrapText="1"/>
      <protection locked="0"/>
    </xf>
    <xf numFmtId="168" fontId="6" fillId="0" borderId="22" xfId="0" applyNumberFormat="1" applyFont="1" applyBorder="1" applyAlignment="1" applyProtection="1">
      <alignment horizontal="center" vertical="center" wrapText="1"/>
      <protection locked="0"/>
    </xf>
    <xf numFmtId="168" fontId="6" fillId="0" borderId="23" xfId="0" applyNumberFormat="1" applyFont="1" applyBorder="1" applyAlignment="1" applyProtection="1">
      <alignment horizontal="center" vertical="center" wrapText="1"/>
      <protection locked="0"/>
    </xf>
    <xf numFmtId="0" fontId="42" fillId="33" borderId="21" xfId="0" applyNumberFormat="1" applyFont="1" applyFill="1" applyBorder="1" applyAlignment="1" applyProtection="1">
      <alignment horizontal="center" vertical="center" wrapText="1"/>
      <protection locked="0"/>
    </xf>
    <xf numFmtId="0" fontId="42" fillId="0" borderId="22" xfId="0" applyNumberFormat="1" applyFont="1" applyBorder="1" applyAlignment="1" applyProtection="1">
      <alignment horizontal="center" vertical="center" wrapText="1"/>
      <protection locked="0"/>
    </xf>
    <xf numFmtId="0" fontId="42" fillId="0" borderId="23" xfId="0" applyNumberFormat="1"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12</xdr:row>
      <xdr:rowOff>209550</xdr:rowOff>
    </xdr:from>
    <xdr:to>
      <xdr:col>16</xdr:col>
      <xdr:colOff>209550</xdr:colOff>
      <xdr:row>16</xdr:row>
      <xdr:rowOff>152400</xdr:rowOff>
    </xdr:to>
    <xdr:sp>
      <xdr:nvSpPr>
        <xdr:cNvPr id="1" name="WordArt 91"/>
        <xdr:cNvSpPr>
          <a:spLocks/>
        </xdr:cNvSpPr>
      </xdr:nvSpPr>
      <xdr:spPr>
        <a:xfrm>
          <a:off x="6838950" y="2686050"/>
          <a:ext cx="3152775" cy="704850"/>
        </a:xfrm>
        <a:prstGeom prst="rect"/>
        <a:noFill/>
      </xdr:spPr>
      <xdr:txBody>
        <a:bodyPr fromWordArt="1" wrap="none" lIns="91440" tIns="45720" rIns="91440" bIns="45720">
          <a:prstTxWarp prst="textPlain"/>
          <a:scene3d>
            <a:camera prst="legacyPerspectiveBottomRight">
              <a:rot lat="0" lon="21239989" rev="0"/>
            </a:camera>
            <a:lightRig rig="legacyHarsh3" dir="l"/>
          </a:scene3d>
          <a:sp3d extrusionH="430200" prstMaterial="legacyMatte">
            <a:extrusionClr>
              <a:srgbClr val="C0C0C0"/>
            </a:extrusionClr>
          </a:sp3d>
        </a:bodyPr>
        <a:p>
          <a:pPr algn="ctr"/>
          <a:r>
            <a:rPr sz="40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
          </a:r>
        </a:p>
      </xdr:txBody>
    </xdr:sp>
    <xdr:clientData/>
  </xdr:twoCellAnchor>
  <xdr:twoCellAnchor>
    <xdr:from>
      <xdr:col>1</xdr:col>
      <xdr:colOff>409575</xdr:colOff>
      <xdr:row>1</xdr:row>
      <xdr:rowOff>38100</xdr:rowOff>
    </xdr:from>
    <xdr:to>
      <xdr:col>7</xdr:col>
      <xdr:colOff>485775</xdr:colOff>
      <xdr:row>6</xdr:row>
      <xdr:rowOff>19050</xdr:rowOff>
    </xdr:to>
    <xdr:sp>
      <xdr:nvSpPr>
        <xdr:cNvPr id="2" name="WordArt 92"/>
        <xdr:cNvSpPr>
          <a:spLocks/>
        </xdr:cNvSpPr>
      </xdr:nvSpPr>
      <xdr:spPr>
        <a:xfrm>
          <a:off x="781050" y="200025"/>
          <a:ext cx="3886200" cy="876300"/>
        </a:xfrm>
        <a:prstGeom prst="rect"/>
        <a:noFill/>
      </xdr:spPr>
      <xdr:txBody>
        <a:bodyPr fromWordArt="1" wrap="none" lIns="91440" tIns="45720" rIns="91440" bIns="45720">
          <a:prstTxWarp prst="textPlain">
            <a:avLst>
              <a:gd name="adj" fmla="val 47273"/>
            </a:avLst>
          </a:prstTxWarp>
          <a:scene3d>
            <a:camera prst="legacyPerspectiveBottomRight">
              <a:rot lat="0" lon="21239989" rev="0"/>
            </a:camera>
            <a:lightRig rig="legacyHarsh3" dir="l"/>
          </a:scene3d>
          <a:sp3d extrusionH="430200" prstMaterial="legacyMatte">
            <a:extrusionClr>
              <a:srgbClr val="C0C0C0"/>
            </a:extrusionClr>
          </a:sp3d>
        </a:bodyPr>
        <a:p>
          <a:pPr algn="ctr"/>
          <a:r>
            <a:rPr sz="40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
          </a:r>
        </a:p>
      </xdr:txBody>
    </xdr:sp>
    <xdr:clientData/>
  </xdr:twoCellAnchor>
  <xdr:twoCellAnchor>
    <xdr:from>
      <xdr:col>0</xdr:col>
      <xdr:colOff>247650</xdr:colOff>
      <xdr:row>43</xdr:row>
      <xdr:rowOff>0</xdr:rowOff>
    </xdr:from>
    <xdr:to>
      <xdr:col>5</xdr:col>
      <xdr:colOff>295275</xdr:colOff>
      <xdr:row>47</xdr:row>
      <xdr:rowOff>114300</xdr:rowOff>
    </xdr:to>
    <xdr:pic>
      <xdr:nvPicPr>
        <xdr:cNvPr id="3" name="Picture 1" descr="cid:image001.jpg@01CA5EF5.10065790"/>
        <xdr:cNvPicPr preferRelativeResize="1">
          <a:picLocks noChangeAspect="1"/>
        </xdr:cNvPicPr>
      </xdr:nvPicPr>
      <xdr:blipFill>
        <a:blip r:embed="rId1"/>
        <a:stretch>
          <a:fillRect/>
        </a:stretch>
      </xdr:blipFill>
      <xdr:spPr>
        <a:xfrm>
          <a:off x="247650" y="7572375"/>
          <a:ext cx="2714625" cy="762000"/>
        </a:xfrm>
        <a:prstGeom prst="rect">
          <a:avLst/>
        </a:prstGeom>
        <a:noFill/>
        <a:ln w="9525" cmpd="sng">
          <a:noFill/>
        </a:ln>
      </xdr:spPr>
    </xdr:pic>
    <xdr:clientData/>
  </xdr:twoCellAnchor>
  <xdr:twoCellAnchor>
    <xdr:from>
      <xdr:col>5</xdr:col>
      <xdr:colOff>295275</xdr:colOff>
      <xdr:row>43</xdr:row>
      <xdr:rowOff>28575</xdr:rowOff>
    </xdr:from>
    <xdr:to>
      <xdr:col>7</xdr:col>
      <xdr:colOff>685800</xdr:colOff>
      <xdr:row>47</xdr:row>
      <xdr:rowOff>66675</xdr:rowOff>
    </xdr:to>
    <xdr:pic>
      <xdr:nvPicPr>
        <xdr:cNvPr id="4" name="Picture 2" descr="cid:image004.jpg@01CAB63F.E7163E70"/>
        <xdr:cNvPicPr preferRelativeResize="1">
          <a:picLocks noChangeAspect="1"/>
        </xdr:cNvPicPr>
      </xdr:nvPicPr>
      <xdr:blipFill>
        <a:blip r:embed="rId2"/>
        <a:stretch>
          <a:fillRect/>
        </a:stretch>
      </xdr:blipFill>
      <xdr:spPr>
        <a:xfrm>
          <a:off x="2962275" y="7600950"/>
          <a:ext cx="1905000" cy="685800"/>
        </a:xfrm>
        <a:prstGeom prst="rect">
          <a:avLst/>
        </a:prstGeom>
        <a:noFill/>
        <a:ln w="9525" cmpd="sng">
          <a:noFill/>
        </a:ln>
      </xdr:spPr>
    </xdr:pic>
    <xdr:clientData/>
  </xdr:twoCellAnchor>
  <xdr:twoCellAnchor>
    <xdr:from>
      <xdr:col>2</xdr:col>
      <xdr:colOff>95250</xdr:colOff>
      <xdr:row>1</xdr:row>
      <xdr:rowOff>133350</xdr:rowOff>
    </xdr:from>
    <xdr:to>
      <xdr:col>6</xdr:col>
      <xdr:colOff>885825</xdr:colOff>
      <xdr:row>7</xdr:row>
      <xdr:rowOff>28575</xdr:rowOff>
    </xdr:to>
    <xdr:pic>
      <xdr:nvPicPr>
        <xdr:cNvPr id="5" name="Picture 1" descr="cid:image001.jpg@01CA5EF5.10065790"/>
        <xdr:cNvPicPr preferRelativeResize="1">
          <a:picLocks noChangeAspect="1"/>
        </xdr:cNvPicPr>
      </xdr:nvPicPr>
      <xdr:blipFill>
        <a:blip r:embed="rId1"/>
        <a:stretch>
          <a:fillRect/>
        </a:stretch>
      </xdr:blipFill>
      <xdr:spPr>
        <a:xfrm>
          <a:off x="1076325" y="295275"/>
          <a:ext cx="30861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2"/>
  <sheetViews>
    <sheetView showGridLines="0" tabSelected="1" zoomScalePageLayoutView="0" workbookViewId="0" topLeftCell="A4">
      <selection activeCell="F11" sqref="F11:H11"/>
    </sheetView>
  </sheetViews>
  <sheetFormatPr defaultColWidth="9.140625" defaultRowHeight="12.75"/>
  <cols>
    <col min="1" max="1" width="5.57421875" style="0" customWidth="1"/>
    <col min="3" max="3" width="10.00390625" style="0" customWidth="1"/>
    <col min="4" max="4" width="10.140625" style="0" bestFit="1" customWidth="1"/>
    <col min="5" max="5" width="5.140625" style="0" customWidth="1"/>
    <col min="7" max="7" width="13.57421875" style="0" customWidth="1"/>
    <col min="8" max="8" width="11.8515625" style="0" customWidth="1"/>
    <col min="9" max="9" width="8.140625" style="0" customWidth="1"/>
  </cols>
  <sheetData>
    <row r="2" spans="4:6" ht="14.25">
      <c r="D2" s="51"/>
      <c r="E2" s="52"/>
      <c r="F2" s="52"/>
    </row>
    <row r="3" spans="4:6" ht="14.25">
      <c r="D3" s="51"/>
      <c r="E3" s="52"/>
      <c r="F3" s="52"/>
    </row>
    <row r="4" spans="4:6" ht="14.25">
      <c r="D4" s="52"/>
      <c r="E4" s="52"/>
      <c r="F4" s="52"/>
    </row>
    <row r="5" spans="4:6" ht="14.25">
      <c r="D5" s="51"/>
      <c r="E5" s="52"/>
      <c r="F5" s="52"/>
    </row>
    <row r="6" ht="13.5" customHeight="1"/>
    <row r="7" spans="3:7" ht="12.75">
      <c r="C7" s="53"/>
      <c r="D7" s="54"/>
      <c r="F7" s="53"/>
      <c r="G7" s="54"/>
    </row>
    <row r="8" spans="2:8" ht="13.5" customHeight="1" thickBot="1">
      <c r="B8" s="1"/>
      <c r="C8" s="1"/>
      <c r="D8" s="1"/>
      <c r="E8" s="1"/>
      <c r="F8" s="1"/>
      <c r="G8" s="17"/>
      <c r="H8" s="1"/>
    </row>
    <row r="9" spans="2:8" ht="21.75" customHeight="1">
      <c r="B9" s="58" t="s">
        <v>0</v>
      </c>
      <c r="C9" s="59"/>
      <c r="D9" s="59"/>
      <c r="F9" s="63">
        <f ca="1">TODAY()</f>
        <v>41296</v>
      </c>
      <c r="G9" s="64"/>
      <c r="H9" s="65"/>
    </row>
    <row r="10" spans="2:8" ht="28.5" customHeight="1">
      <c r="B10" s="58" t="s">
        <v>28</v>
      </c>
      <c r="C10" s="59"/>
      <c r="D10" s="59"/>
      <c r="E10" s="16"/>
      <c r="F10" s="66" t="s">
        <v>26</v>
      </c>
      <c r="G10" s="67"/>
      <c r="H10" s="68"/>
    </row>
    <row r="11" spans="2:8" ht="21.75" customHeight="1">
      <c r="B11" s="55" t="s">
        <v>23</v>
      </c>
      <c r="C11" s="56"/>
      <c r="D11" s="57"/>
      <c r="E11" s="16"/>
      <c r="F11" s="60">
        <v>1000</v>
      </c>
      <c r="G11" s="61"/>
      <c r="H11" s="62"/>
    </row>
    <row r="12" ht="13.5" customHeight="1"/>
    <row r="13" spans="2:8" ht="21.75" customHeight="1">
      <c r="B13" s="45" t="s">
        <v>20</v>
      </c>
      <c r="C13" s="46"/>
      <c r="D13" s="47"/>
      <c r="F13" s="45" t="s">
        <v>19</v>
      </c>
      <c r="G13" s="46"/>
      <c r="H13" s="47"/>
    </row>
    <row r="14" spans="1:8" ht="12.75">
      <c r="A14" s="3"/>
      <c r="B14" s="49" t="s">
        <v>1</v>
      </c>
      <c r="C14" s="50"/>
      <c r="D14" s="13" t="s">
        <v>16</v>
      </c>
      <c r="E14" s="3"/>
      <c r="F14" s="49" t="s">
        <v>1</v>
      </c>
      <c r="G14" s="50"/>
      <c r="H14" s="13" t="s">
        <v>6</v>
      </c>
    </row>
    <row r="15" spans="1:8" ht="12.75">
      <c r="A15" s="3"/>
      <c r="B15" s="22" t="s">
        <v>2</v>
      </c>
      <c r="C15" s="23"/>
      <c r="D15" s="6">
        <f>(D16*12)/52</f>
        <v>12.115384615384615</v>
      </c>
      <c r="E15" s="3"/>
      <c r="F15" s="22" t="s">
        <v>2</v>
      </c>
      <c r="G15" s="23"/>
      <c r="H15" s="6">
        <f>(H16*12)/52</f>
        <v>8.884615384615385</v>
      </c>
    </row>
    <row r="16" spans="1:10" ht="12.75">
      <c r="A16" s="3"/>
      <c r="B16" s="22" t="s">
        <v>3</v>
      </c>
      <c r="C16" s="23"/>
      <c r="D16" s="6">
        <f>F11*0.0525</f>
        <v>52.5</v>
      </c>
      <c r="E16" s="3"/>
      <c r="F16" s="22" t="s">
        <v>3</v>
      </c>
      <c r="G16" s="23"/>
      <c r="H16" s="6">
        <f>+F11*0.0385</f>
        <v>38.5</v>
      </c>
      <c r="J16" s="2"/>
    </row>
    <row r="17" spans="1:8" ht="12.75">
      <c r="A17" s="3"/>
      <c r="B17" s="48" t="s">
        <v>21</v>
      </c>
      <c r="C17" s="23"/>
      <c r="D17" s="6">
        <f>D16</f>
        <v>52.5</v>
      </c>
      <c r="E17" s="3"/>
      <c r="F17" s="22" t="s">
        <v>4</v>
      </c>
      <c r="G17" s="23"/>
      <c r="H17" s="6">
        <f>H16</f>
        <v>38.5</v>
      </c>
    </row>
    <row r="18" spans="1:8" ht="12.75">
      <c r="A18" s="3"/>
      <c r="B18" s="22" t="s">
        <v>5</v>
      </c>
      <c r="C18" s="23"/>
      <c r="D18" s="6">
        <f>D17*24</f>
        <v>1260</v>
      </c>
      <c r="E18" s="3"/>
      <c r="F18" s="22" t="s">
        <v>5</v>
      </c>
      <c r="G18" s="23"/>
      <c r="H18" s="6">
        <f>H17*36</f>
        <v>1386</v>
      </c>
    </row>
    <row r="19" spans="1:8" ht="6" customHeight="1">
      <c r="A19" s="3"/>
      <c r="B19" s="7"/>
      <c r="C19" s="8"/>
      <c r="D19" s="9"/>
      <c r="E19" s="3"/>
      <c r="F19" s="7"/>
      <c r="G19" s="8"/>
      <c r="H19" s="9"/>
    </row>
    <row r="20" spans="1:8" ht="12.75">
      <c r="A20" s="3"/>
      <c r="B20" s="37" t="s">
        <v>8</v>
      </c>
      <c r="C20" s="38"/>
      <c r="D20" s="10">
        <f>(D18/100)*21</f>
        <v>264.59999999999997</v>
      </c>
      <c r="E20" s="3"/>
      <c r="F20" s="37" t="s">
        <v>8</v>
      </c>
      <c r="G20" s="38"/>
      <c r="H20" s="10">
        <f>(H18/100)*21</f>
        <v>291.06</v>
      </c>
    </row>
    <row r="21" spans="1:8" ht="6" customHeight="1">
      <c r="A21" s="3"/>
      <c r="B21" s="4"/>
      <c r="C21" s="5"/>
      <c r="D21" s="11"/>
      <c r="E21" s="3"/>
      <c r="F21" s="4"/>
      <c r="G21" s="5"/>
      <c r="H21" s="11"/>
    </row>
    <row r="22" spans="1:8" ht="12.75">
      <c r="A22" s="3"/>
      <c r="B22" s="30" t="s">
        <v>9</v>
      </c>
      <c r="C22" s="31"/>
      <c r="D22" s="12">
        <f>D18-D20</f>
        <v>995.4000000000001</v>
      </c>
      <c r="E22" s="3"/>
      <c r="F22" s="30" t="s">
        <v>9</v>
      </c>
      <c r="G22" s="31"/>
      <c r="H22" s="12">
        <f>H18-H20</f>
        <v>1094.94</v>
      </c>
    </row>
    <row r="23" spans="2:8" ht="21.75" customHeight="1">
      <c r="B23" s="45" t="s">
        <v>18</v>
      </c>
      <c r="C23" s="46"/>
      <c r="D23" s="47"/>
      <c r="F23" s="45" t="s">
        <v>17</v>
      </c>
      <c r="G23" s="46"/>
      <c r="H23" s="47"/>
    </row>
    <row r="24" spans="1:8" ht="12.75">
      <c r="A24" s="3"/>
      <c r="B24" s="49" t="s">
        <v>1</v>
      </c>
      <c r="C24" s="50"/>
      <c r="D24" s="13" t="s">
        <v>15</v>
      </c>
      <c r="E24" s="3"/>
      <c r="F24" s="49" t="s">
        <v>1</v>
      </c>
      <c r="G24" s="50"/>
      <c r="H24" s="18" t="s">
        <v>24</v>
      </c>
    </row>
    <row r="25" spans="1:8" ht="12.75">
      <c r="A25" s="3"/>
      <c r="B25" s="22" t="s">
        <v>2</v>
      </c>
      <c r="C25" s="23"/>
      <c r="D25" s="6">
        <f>(D26*12)/52</f>
        <v>7.472307692307694</v>
      </c>
      <c r="E25" s="3"/>
      <c r="F25" s="22" t="s">
        <v>2</v>
      </c>
      <c r="G25" s="23"/>
      <c r="H25" s="6">
        <f>(H26*12)/52</f>
        <v>6.461538461538462</v>
      </c>
    </row>
    <row r="26" spans="1:10" ht="12.75">
      <c r="A26" s="3"/>
      <c r="B26" s="22" t="s">
        <v>3</v>
      </c>
      <c r="C26" s="23"/>
      <c r="D26" s="6">
        <f>F11*0.03238</f>
        <v>32.38</v>
      </c>
      <c r="E26" s="3"/>
      <c r="F26" s="22" t="s">
        <v>3</v>
      </c>
      <c r="G26" s="23"/>
      <c r="H26" s="6">
        <f>F11*0.028</f>
        <v>28</v>
      </c>
      <c r="J26" s="2"/>
    </row>
    <row r="27" spans="1:8" ht="12.75">
      <c r="A27" s="3"/>
      <c r="B27" s="48" t="s">
        <v>22</v>
      </c>
      <c r="C27" s="23"/>
      <c r="D27" s="6">
        <f>D26</f>
        <v>32.38</v>
      </c>
      <c r="E27" s="3"/>
      <c r="F27" s="22" t="s">
        <v>7</v>
      </c>
      <c r="G27" s="23"/>
      <c r="H27" s="6">
        <f>H26</f>
        <v>28</v>
      </c>
    </row>
    <row r="28" spans="1:8" ht="12.75">
      <c r="A28" s="3"/>
      <c r="B28" s="22" t="s">
        <v>5</v>
      </c>
      <c r="C28" s="23"/>
      <c r="D28" s="6">
        <f>D27*48</f>
        <v>1554.2400000000002</v>
      </c>
      <c r="E28" s="3"/>
      <c r="F28" s="22" t="s">
        <v>5</v>
      </c>
      <c r="G28" s="23"/>
      <c r="H28" s="6">
        <f>H27*60</f>
        <v>1680</v>
      </c>
    </row>
    <row r="29" spans="1:8" ht="6" customHeight="1">
      <c r="A29" s="3"/>
      <c r="B29" s="7"/>
      <c r="C29" s="8"/>
      <c r="D29" s="9"/>
      <c r="E29" s="3"/>
      <c r="F29" s="7"/>
      <c r="G29" s="8"/>
      <c r="H29" s="9"/>
    </row>
    <row r="30" spans="1:8" ht="12.75">
      <c r="A30" s="3"/>
      <c r="B30" s="37" t="s">
        <v>8</v>
      </c>
      <c r="C30" s="38"/>
      <c r="D30" s="10">
        <f>(D28/100)*21</f>
        <v>326.39040000000006</v>
      </c>
      <c r="E30" s="3"/>
      <c r="F30" s="37" t="s">
        <v>8</v>
      </c>
      <c r="G30" s="38"/>
      <c r="H30" s="10">
        <f>(H28/100)*21</f>
        <v>352.8</v>
      </c>
    </row>
    <row r="31" spans="1:8" ht="6" customHeight="1">
      <c r="A31" s="3"/>
      <c r="B31" s="4"/>
      <c r="C31" s="5"/>
      <c r="D31" s="11"/>
      <c r="E31" s="3"/>
      <c r="F31" s="4"/>
      <c r="G31" s="5"/>
      <c r="H31" s="11"/>
    </row>
    <row r="32" spans="1:8" ht="12.75">
      <c r="A32" s="3"/>
      <c r="B32" s="30" t="s">
        <v>9</v>
      </c>
      <c r="C32" s="31"/>
      <c r="D32" s="12">
        <f>D28-D30</f>
        <v>1227.8496000000002</v>
      </c>
      <c r="E32" s="3"/>
      <c r="F32" s="30" t="s">
        <v>9</v>
      </c>
      <c r="G32" s="31"/>
      <c r="H32" s="12">
        <f>H28-H30</f>
        <v>1327.2</v>
      </c>
    </row>
    <row r="33" spans="1:8" ht="13.5" customHeight="1">
      <c r="A33" s="3"/>
      <c r="B33" s="3"/>
      <c r="C33" s="3"/>
      <c r="D33" s="3"/>
      <c r="E33" s="3"/>
      <c r="F33" s="3"/>
      <c r="G33" s="3"/>
      <c r="H33" s="3"/>
    </row>
    <row r="34" spans="1:8" s="15" customFormat="1" ht="14.25" customHeight="1">
      <c r="A34" s="14"/>
      <c r="B34" s="32" t="s">
        <v>11</v>
      </c>
      <c r="C34" s="33"/>
      <c r="D34" s="33"/>
      <c r="E34" s="33"/>
      <c r="F34" s="33"/>
      <c r="G34" s="33"/>
      <c r="H34" s="34"/>
    </row>
    <row r="35" spans="1:8" s="15" customFormat="1" ht="14.25" customHeight="1">
      <c r="A35" s="14"/>
      <c r="B35" s="27" t="s">
        <v>10</v>
      </c>
      <c r="C35" s="28"/>
      <c r="D35" s="28"/>
      <c r="E35" s="28"/>
      <c r="F35" s="28"/>
      <c r="G35" s="28"/>
      <c r="H35" s="29"/>
    </row>
    <row r="36" spans="1:8" s="15" customFormat="1" ht="14.25" customHeight="1">
      <c r="A36" s="14"/>
      <c r="B36" s="19" t="s">
        <v>14</v>
      </c>
      <c r="C36" s="20"/>
      <c r="D36" s="20"/>
      <c r="E36" s="20"/>
      <c r="F36" s="20"/>
      <c r="G36" s="20"/>
      <c r="H36" s="21"/>
    </row>
    <row r="37" spans="2:8" s="15" customFormat="1" ht="14.25" customHeight="1">
      <c r="B37" s="24" t="s">
        <v>12</v>
      </c>
      <c r="C37" s="25"/>
      <c r="D37" s="25"/>
      <c r="E37" s="25"/>
      <c r="F37" s="25"/>
      <c r="G37" s="25"/>
      <c r="H37" s="26"/>
    </row>
    <row r="38" spans="2:8" s="15" customFormat="1" ht="14.25" customHeight="1">
      <c r="B38" s="24" t="s">
        <v>13</v>
      </c>
      <c r="C38" s="25"/>
      <c r="D38" s="25"/>
      <c r="E38" s="25"/>
      <c r="F38" s="25"/>
      <c r="G38" s="25"/>
      <c r="H38" s="26"/>
    </row>
    <row r="39" spans="2:8" ht="12.75">
      <c r="B39" s="39" t="s">
        <v>27</v>
      </c>
      <c r="C39" s="40"/>
      <c r="D39" s="40"/>
      <c r="E39" s="40"/>
      <c r="F39" s="40"/>
      <c r="G39" s="40"/>
      <c r="H39" s="41"/>
    </row>
    <row r="40" spans="2:8" ht="19.5" customHeight="1">
      <c r="B40" s="42"/>
      <c r="C40" s="43"/>
      <c r="D40" s="43"/>
      <c r="E40" s="43"/>
      <c r="F40" s="43"/>
      <c r="G40" s="43"/>
      <c r="H40" s="44"/>
    </row>
    <row r="42" spans="2:8" ht="12.75">
      <c r="B42" s="35" t="s">
        <v>25</v>
      </c>
      <c r="C42" s="36"/>
      <c r="D42" s="36"/>
      <c r="E42" s="36"/>
      <c r="F42" s="36"/>
      <c r="G42" s="36"/>
      <c r="H42" s="36"/>
    </row>
  </sheetData>
  <sheetProtection selectLockedCells="1"/>
  <mergeCells count="51">
    <mergeCell ref="B17:C17"/>
    <mergeCell ref="B18:C18"/>
    <mergeCell ref="F15:G15"/>
    <mergeCell ref="F16:G16"/>
    <mergeCell ref="B16:C16"/>
    <mergeCell ref="F17:G17"/>
    <mergeCell ref="F18:G18"/>
    <mergeCell ref="B13:D13"/>
    <mergeCell ref="B15:C15"/>
    <mergeCell ref="B14:C14"/>
    <mergeCell ref="F14:G14"/>
    <mergeCell ref="F10:H10"/>
    <mergeCell ref="B10:D10"/>
    <mergeCell ref="D2:F2"/>
    <mergeCell ref="D3:F3"/>
    <mergeCell ref="D4:F4"/>
    <mergeCell ref="D5:F5"/>
    <mergeCell ref="C7:D7"/>
    <mergeCell ref="B11:D11"/>
    <mergeCell ref="B9:D9"/>
    <mergeCell ref="F7:G7"/>
    <mergeCell ref="F11:H11"/>
    <mergeCell ref="F9:H9"/>
    <mergeCell ref="B32:C32"/>
    <mergeCell ref="F24:G24"/>
    <mergeCell ref="F22:G22"/>
    <mergeCell ref="B20:C20"/>
    <mergeCell ref="B24:C24"/>
    <mergeCell ref="F23:H23"/>
    <mergeCell ref="B23:D23"/>
    <mergeCell ref="F20:G20"/>
    <mergeCell ref="B42:H42"/>
    <mergeCell ref="F28:G28"/>
    <mergeCell ref="B30:C30"/>
    <mergeCell ref="B39:H40"/>
    <mergeCell ref="F25:G25"/>
    <mergeCell ref="F13:H13"/>
    <mergeCell ref="B37:H37"/>
    <mergeCell ref="F30:G30"/>
    <mergeCell ref="B27:C27"/>
    <mergeCell ref="B22:C22"/>
    <mergeCell ref="B36:H36"/>
    <mergeCell ref="B25:C25"/>
    <mergeCell ref="F26:G26"/>
    <mergeCell ref="B38:H38"/>
    <mergeCell ref="B26:C26"/>
    <mergeCell ref="B35:H35"/>
    <mergeCell ref="B28:C28"/>
    <mergeCell ref="F32:G32"/>
    <mergeCell ref="B34:H34"/>
    <mergeCell ref="F27:G27"/>
  </mergeCells>
  <printOptions/>
  <pageMargins left="0.98"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Kennet Leasing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taintyt</dc:creator>
  <cp:keywords/>
  <dc:description/>
  <cp:lastModifiedBy>ocarrolls</cp:lastModifiedBy>
  <cp:lastPrinted>2010-06-16T12:34:47Z</cp:lastPrinted>
  <dcterms:created xsi:type="dcterms:W3CDTF">2009-03-12T09:06:30Z</dcterms:created>
  <dcterms:modified xsi:type="dcterms:W3CDTF">2013-01-22T10:08:58Z</dcterms:modified>
  <cp:category/>
  <cp:version/>
  <cp:contentType/>
  <cp:contentStatus/>
</cp:coreProperties>
</file>